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Travis Docs\Payson City\Utility Rates\PI Rate\"/>
    </mc:Choice>
  </mc:AlternateContent>
  <xr:revisionPtr revIDLastSave="0" documentId="13_ncr:1_{AA8BBF64-3E84-4F64-9A8B-E6ADA198B811}" xr6:coauthVersionLast="36" xr6:coauthVersionMax="36" xr10:uidLastSave="{00000000-0000-0000-0000-000000000000}"/>
  <bookViews>
    <workbookView xWindow="0" yWindow="0" windowWidth="28800" windowHeight="11880" xr2:uid="{B4774D9F-0255-4321-9622-6436D91C71FC}"/>
  </bookViews>
  <sheets>
    <sheet name="Payson Fee for Everyone" sheetId="6" r:id="rId1"/>
    <sheet name="Compare .5 acre Lots" sheetId="7" r:id="rId2"/>
    <sheet name="Compare .75 acre Lots" sheetId="8" r:id="rId3"/>
    <sheet name="Compare Over 1 acre Lots" sheetId="9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9" l="1"/>
  <c r="B12" i="9"/>
  <c r="B11" i="9"/>
  <c r="B10" i="9"/>
  <c r="F18" i="8"/>
  <c r="B12" i="8"/>
  <c r="B11" i="8"/>
  <c r="B10" i="8"/>
  <c r="F18" i="7"/>
  <c r="B12" i="7"/>
  <c r="B11" i="7"/>
  <c r="B10" i="7"/>
  <c r="B14" i="9" l="1"/>
  <c r="F19" i="9" s="1"/>
  <c r="B14" i="8"/>
  <c r="F19" i="8" s="1"/>
  <c r="B14" i="7"/>
  <c r="B15" i="7" s="1"/>
  <c r="B12" i="6"/>
  <c r="B11" i="6"/>
  <c r="B10" i="6"/>
  <c r="F18" i="6"/>
  <c r="B15" i="9" l="1"/>
  <c r="B15" i="8"/>
  <c r="F19" i="7"/>
  <c r="B14" i="6"/>
  <c r="B15" i="6" s="1"/>
  <c r="F19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15CA28C9-481B-4C74-B86C-FBFA9D8F3205}">
      <text>
        <r>
          <rPr>
            <sz val="10"/>
            <color rgb="FF000000"/>
            <rFont val="Arial"/>
            <family val="2"/>
          </rPr>
          <t>Insert your water usage (in thousand gallons) here. You can use your actual usage or estimated usage. Your water usage will appear on your utility bill.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DB2B2015-E1F0-4052-A3F7-F99BF4102BAC}">
      <text>
        <r>
          <rPr>
            <sz val="10"/>
            <color rgb="FF000000"/>
            <rFont val="Arial"/>
            <family val="2"/>
          </rPr>
          <t>Insert your water usage (in thousand gallons) here. You can use your actual usage or estimated usage. Your water usage will appear on your utility bill.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E5C79D56-3875-4E72-9130-CE67D47AB387}">
      <text>
        <r>
          <rPr>
            <sz val="10"/>
            <color rgb="FF000000"/>
            <rFont val="Arial"/>
            <family val="2"/>
          </rPr>
          <t>Insert your water usage (in thousand gallons) here. You can use your actual usage or estimated usage. Your water usage will appear on your utility bill.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9" authorId="0" shapeId="0" xr:uid="{98CD7C79-898C-4D2A-9D18-8615C42E584A}">
      <text>
        <r>
          <rPr>
            <sz val="10"/>
            <color rgb="FF000000"/>
            <rFont val="Arial"/>
            <family val="2"/>
          </rPr>
          <t>Insert your water usage (in thousand gallons) here. You can use your actual usage or estimated usage. Your water usage will appear on your utility bill.</t>
        </r>
      </text>
    </comment>
  </commentList>
</comments>
</file>

<file path=xl/sharedStrings.xml><?xml version="1.0" encoding="utf-8"?>
<sst xmlns="http://schemas.openxmlformats.org/spreadsheetml/2006/main" count="168" uniqueCount="23">
  <si>
    <t>Payson City Residential Irrigation Calculator</t>
  </si>
  <si>
    <t>per month</t>
  </si>
  <si>
    <t>thousand gallons</t>
  </si>
  <si>
    <t>Monthly Secondary Water Bill</t>
  </si>
  <si>
    <t>Monthly savings during winter months</t>
  </si>
  <si>
    <t>With a 5 month irrigation season</t>
  </si>
  <si>
    <t>Water Usage Per Month</t>
  </si>
  <si>
    <t>Tier 1 (1,000 to 50,000 gallons per month)</t>
  </si>
  <si>
    <t>$0.50 per 1,000 gallons</t>
  </si>
  <si>
    <t>1000-50000</t>
  </si>
  <si>
    <t>Tier 2 (50,001 to 90,000 gallons per month)</t>
  </si>
  <si>
    <t>$0.65 per 1,000 gallons</t>
  </si>
  <si>
    <t>50001 to 90,000</t>
  </si>
  <si>
    <t>Tier 3 (90,001 or more gallons per month)</t>
  </si>
  <si>
    <t>$0.90 per 1,000 gallons</t>
  </si>
  <si>
    <t>90,001 or greater</t>
  </si>
  <si>
    <t>Old Yearly Total</t>
  </si>
  <si>
    <t>New Yearly Total</t>
  </si>
  <si>
    <t>Previous City PI Rate</t>
  </si>
  <si>
    <t>Proposed Base Rate</t>
  </si>
  <si>
    <t>$0.6 per 1,000 gallons</t>
  </si>
  <si>
    <t>$0.75 per 1,000 gallons</t>
  </si>
  <si>
    <t>$1.00 per 1,000 gallons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</si>
</sst>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8"/>
      <color rgb="FFFFFFFF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rgb="FF00000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5394"/>
        <bgColor rgb="FF0B5394"/>
      </patternFill>
    </fill>
    <fill>
      <patternFill patternType="solid">
        <fgColor rgb="FFB7B7B7"/>
        <bgColor rgb="FFB7B7B7"/>
      </patternFill>
    </fill>
    <fill>
      <patternFill patternType="solid">
        <fgColor rgb="FF00B0F0"/>
        <bgColor rgb="FFB7B7B7"/>
      </patternFill>
    </fill>
    <fill>
      <patternFill patternType="solid">
        <fgColor rgb="FF00B0F0"/>
        <bgColor rgb="FF9FC5E8"/>
      </patternFill>
    </fill>
    <fill>
      <patternFill patternType="solid">
        <fgColor theme="0" tint="-0.249977111117893"/>
        <bgColor rgb="FFB7B7B7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1" fillId="2" borderId="0" xfId="0" applyNumberFormat="1" applyFont="1" applyFill="1" applyAlignment="1">
      <alignment horizontal="right"/>
    </xf>
    <xf numFmtId="0" fontId="1" fillId="2" borderId="0" xfId="0" applyFont="1" applyFill="1"/>
    <xf numFmtId="164" fontId="1" fillId="2" borderId="0" xfId="0" applyNumberFormat="1" applyFont="1" applyFill="1" applyAlignment="1"/>
    <xf numFmtId="0" fontId="3" fillId="2" borderId="0" xfId="0" applyFont="1" applyFill="1"/>
    <xf numFmtId="0" fontId="4" fillId="2" borderId="4" xfId="0" applyFont="1" applyFill="1" applyBorder="1" applyAlignment="1"/>
    <xf numFmtId="0" fontId="4" fillId="2" borderId="6" xfId="0" applyFont="1" applyFill="1" applyBorder="1" applyAlignment="1"/>
    <xf numFmtId="164" fontId="4" fillId="4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0" fillId="0" borderId="0" xfId="0" applyFont="1" applyAlignment="1"/>
    <xf numFmtId="0" fontId="6" fillId="2" borderId="6" xfId="0" applyFont="1" applyFill="1" applyBorder="1" applyAlignment="1"/>
    <xf numFmtId="0" fontId="4" fillId="2" borderId="4" xfId="0" applyFont="1" applyFill="1" applyBorder="1"/>
    <xf numFmtId="0" fontId="6" fillId="2" borderId="6" xfId="0" applyFont="1" applyFill="1" applyBorder="1"/>
    <xf numFmtId="0" fontId="7" fillId="2" borderId="4" xfId="0" applyFont="1" applyFill="1" applyBorder="1"/>
    <xf numFmtId="0" fontId="5" fillId="2" borderId="4" xfId="0" applyFont="1" applyFill="1" applyBorder="1" applyAlignment="1"/>
    <xf numFmtId="10" fontId="1" fillId="2" borderId="0" xfId="0" applyNumberFormat="1" applyFont="1" applyFill="1" applyAlignment="1"/>
    <xf numFmtId="0" fontId="4" fillId="2" borderId="0" xfId="0" applyFont="1" applyFill="1" applyAlignment="1">
      <alignment horizontal="center"/>
    </xf>
    <xf numFmtId="0" fontId="4" fillId="2" borderId="6" xfId="0" applyFont="1" applyFill="1" applyBorder="1"/>
    <xf numFmtId="0" fontId="8" fillId="4" borderId="1" xfId="0" applyFont="1" applyFill="1" applyBorder="1" applyAlignment="1"/>
    <xf numFmtId="164" fontId="8" fillId="4" borderId="2" xfId="0" applyNumberFormat="1" applyFont="1" applyFill="1" applyBorder="1" applyAlignment="1">
      <alignment horizontal="center"/>
    </xf>
    <xf numFmtId="0" fontId="8" fillId="4" borderId="3" xfId="0" applyFont="1" applyFill="1" applyBorder="1"/>
    <xf numFmtId="0" fontId="8" fillId="4" borderId="7" xfId="0" applyFont="1" applyFill="1" applyBorder="1" applyAlignment="1"/>
    <xf numFmtId="164" fontId="8" fillId="4" borderId="8" xfId="0" applyNumberFormat="1" applyFont="1" applyFill="1" applyBorder="1" applyAlignment="1">
      <alignment horizontal="center"/>
    </xf>
    <xf numFmtId="0" fontId="8" fillId="4" borderId="9" xfId="0" applyFont="1" applyFill="1" applyBorder="1"/>
    <xf numFmtId="0" fontId="3" fillId="2" borderId="0" xfId="0" applyFont="1" applyFill="1" applyAlignment="1">
      <alignment horizontal="center"/>
    </xf>
    <xf numFmtId="164" fontId="10" fillId="2" borderId="0" xfId="0" applyNumberFormat="1" applyFont="1" applyFill="1"/>
    <xf numFmtId="10" fontId="1" fillId="2" borderId="0" xfId="0" applyNumberFormat="1" applyFont="1" applyFill="1" applyAlignment="1">
      <alignment horizontal="right"/>
    </xf>
    <xf numFmtId="0" fontId="12" fillId="2" borderId="0" xfId="1" applyFill="1" applyAlignment="1"/>
    <xf numFmtId="0" fontId="9" fillId="2" borderId="0" xfId="0" applyFont="1" applyFill="1" applyAlignment="1">
      <alignment horizontal="right"/>
    </xf>
    <xf numFmtId="0" fontId="4" fillId="0" borderId="5" xfId="0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Alignment="1">
      <alignment horizontal="center"/>
    </xf>
    <xf numFmtId="0" fontId="5" fillId="2" borderId="0" xfId="0" applyFont="1" applyFill="1" applyBorder="1" applyAlignment="1"/>
    <xf numFmtId="2" fontId="5" fillId="0" borderId="0" xfId="0" applyNumberFormat="1" applyFont="1" applyFill="1" applyBorder="1" applyAlignment="1">
      <alignment horizontal="center"/>
    </xf>
    <xf numFmtId="164" fontId="4" fillId="5" borderId="0" xfId="0" applyNumberFormat="1" applyFont="1" applyFill="1" applyAlignment="1">
      <alignment horizontal="center"/>
    </xf>
    <xf numFmtId="4" fontId="4" fillId="6" borderId="5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13" fillId="2" borderId="0" xfId="0" applyFont="1" applyFill="1"/>
    <xf numFmtId="0" fontId="13" fillId="2" borderId="0" xfId="0" applyNumberFormat="1" applyFont="1" applyFill="1" applyAlignment="1">
      <alignment horizontal="right"/>
    </xf>
    <xf numFmtId="164" fontId="13" fillId="2" borderId="0" xfId="0" applyNumberFormat="1" applyFont="1" applyFill="1" applyAlignment="1"/>
    <xf numFmtId="10" fontId="13" fillId="2" borderId="0" xfId="0" applyNumberFormat="1" applyFont="1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64" fontId="4" fillId="7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4</xdr:row>
      <xdr:rowOff>391</xdr:rowOff>
    </xdr:from>
    <xdr:ext cx="1933575" cy="608816"/>
    <xdr:pic>
      <xdr:nvPicPr>
        <xdr:cNvPr id="2" name="image1.jpg">
          <a:extLst>
            <a:ext uri="{FF2B5EF4-FFF2-40B4-BE49-F238E27FC236}">
              <a16:creationId xmlns:a16="http://schemas.microsoft.com/office/drawing/2014/main" id="{3B943A6D-C301-48B5-ACB7-664633E8081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943366"/>
          <a:ext cx="1933575" cy="608816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4</xdr:row>
      <xdr:rowOff>391</xdr:rowOff>
    </xdr:from>
    <xdr:ext cx="1933575" cy="608816"/>
    <xdr:pic>
      <xdr:nvPicPr>
        <xdr:cNvPr id="2" name="image1.jpg">
          <a:extLst>
            <a:ext uri="{FF2B5EF4-FFF2-40B4-BE49-F238E27FC236}">
              <a16:creationId xmlns:a16="http://schemas.microsoft.com/office/drawing/2014/main" id="{36B61901-F5EC-420C-863B-E4CEC077276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943366"/>
          <a:ext cx="1933575" cy="608816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4</xdr:row>
      <xdr:rowOff>391</xdr:rowOff>
    </xdr:from>
    <xdr:ext cx="1933575" cy="608816"/>
    <xdr:pic>
      <xdr:nvPicPr>
        <xdr:cNvPr id="2" name="image1.jpg">
          <a:extLst>
            <a:ext uri="{FF2B5EF4-FFF2-40B4-BE49-F238E27FC236}">
              <a16:creationId xmlns:a16="http://schemas.microsoft.com/office/drawing/2014/main" id="{F13AAA67-3EE2-4026-9861-EBC180BA360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943366"/>
          <a:ext cx="1933575" cy="608816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581025</xdr:colOff>
      <xdr:row>4</xdr:row>
      <xdr:rowOff>391</xdr:rowOff>
    </xdr:from>
    <xdr:ext cx="1933575" cy="608816"/>
    <xdr:pic>
      <xdr:nvPicPr>
        <xdr:cNvPr id="2" name="image1.jpg">
          <a:extLst>
            <a:ext uri="{FF2B5EF4-FFF2-40B4-BE49-F238E27FC236}">
              <a16:creationId xmlns:a16="http://schemas.microsoft.com/office/drawing/2014/main" id="{B0992F3A-657C-4C1B-A2EB-07C59C352F93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3375" y="943366"/>
          <a:ext cx="1933575" cy="60881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5241-03B8-49E0-96D9-2EB245C04854}">
  <dimension ref="A1:H19"/>
  <sheetViews>
    <sheetView tabSelected="1" workbookViewId="0">
      <selection activeCell="B10" sqref="B10"/>
    </sheetView>
  </sheetViews>
  <sheetFormatPr defaultRowHeight="14.25" x14ac:dyDescent="0.45"/>
  <cols>
    <col min="1" max="1" width="53.59765625" bestFit="1" customWidth="1"/>
    <col min="2" max="2" width="18.73046875" bestFit="1" customWidth="1"/>
    <col min="3" max="3" width="30.73046875" bestFit="1" customWidth="1"/>
    <col min="6" max="6" width="14.265625" customWidth="1"/>
    <col min="7" max="7" width="9.59765625" bestFit="1" customWidth="1"/>
  </cols>
  <sheetData>
    <row r="1" spans="1:8" ht="22.5" x14ac:dyDescent="0.6">
      <c r="A1" s="42" t="s">
        <v>0</v>
      </c>
      <c r="B1" s="43"/>
      <c r="C1" s="44"/>
      <c r="D1" s="4"/>
      <c r="E1" s="4"/>
      <c r="F1" s="4"/>
      <c r="G1" s="4"/>
      <c r="H1" s="4"/>
    </row>
    <row r="2" spans="1:8" ht="17.25" x14ac:dyDescent="0.45">
      <c r="A2" s="5"/>
      <c r="B2" s="29"/>
      <c r="C2" s="6"/>
      <c r="D2" s="4"/>
      <c r="E2" s="35"/>
      <c r="F2" s="36"/>
      <c r="G2" s="37"/>
      <c r="H2" s="4"/>
    </row>
    <row r="3" spans="1:8" ht="17.25" x14ac:dyDescent="0.45">
      <c r="A3" s="5" t="s">
        <v>18</v>
      </c>
      <c r="B3" s="47">
        <v>24.63</v>
      </c>
      <c r="C3" s="6" t="s">
        <v>1</v>
      </c>
      <c r="D3" s="4"/>
      <c r="E3" s="45"/>
      <c r="F3" s="46"/>
      <c r="G3" s="46"/>
      <c r="H3" s="4"/>
    </row>
    <row r="4" spans="1:8" ht="17.25" x14ac:dyDescent="0.45">
      <c r="A4" s="5" t="s">
        <v>19</v>
      </c>
      <c r="B4" s="7">
        <v>19</v>
      </c>
      <c r="C4" s="6" t="s">
        <v>1</v>
      </c>
      <c r="D4" s="4"/>
      <c r="E4" s="9"/>
      <c r="F4" s="9"/>
      <c r="G4" s="4"/>
      <c r="H4" s="4"/>
    </row>
    <row r="5" spans="1:8" ht="17.25" x14ac:dyDescent="0.45">
      <c r="A5" s="5"/>
      <c r="B5" s="8"/>
      <c r="C5" s="6"/>
      <c r="D5" s="4"/>
      <c r="E5" s="4"/>
      <c r="F5" s="4"/>
      <c r="G5" s="4"/>
      <c r="H5" s="4"/>
    </row>
    <row r="6" spans="1:8" ht="17.649999999999999" x14ac:dyDescent="0.5">
      <c r="A6" s="31"/>
      <c r="B6" s="32"/>
      <c r="C6" s="10"/>
      <c r="D6" s="4"/>
      <c r="E6" s="4"/>
      <c r="F6" s="4"/>
      <c r="G6" s="4"/>
      <c r="H6" s="4"/>
    </row>
    <row r="7" spans="1:8" ht="17.649999999999999" x14ac:dyDescent="0.5">
      <c r="A7" s="11"/>
      <c r="B7" s="30"/>
      <c r="C7" s="12"/>
      <c r="D7" s="4"/>
      <c r="E7" s="4"/>
      <c r="F7" s="4"/>
      <c r="G7" s="4"/>
      <c r="H7" s="4"/>
    </row>
    <row r="8" spans="1:8" ht="17.649999999999999" x14ac:dyDescent="0.5">
      <c r="A8" s="13" t="s">
        <v>5</v>
      </c>
      <c r="B8" s="30"/>
      <c r="C8" s="12"/>
      <c r="D8" s="4"/>
      <c r="E8" s="4"/>
      <c r="F8" s="4"/>
      <c r="G8" s="4"/>
      <c r="H8" s="4"/>
    </row>
    <row r="9" spans="1:8" ht="17.649999999999999" x14ac:dyDescent="0.5">
      <c r="A9" s="14" t="s">
        <v>6</v>
      </c>
      <c r="B9" s="34">
        <v>26</v>
      </c>
      <c r="C9" s="6" t="s">
        <v>2</v>
      </c>
      <c r="D9" s="38"/>
      <c r="E9" s="38"/>
      <c r="F9" s="38"/>
      <c r="G9" s="38"/>
      <c r="H9" s="4"/>
    </row>
    <row r="10" spans="1:8" ht="17.25" x14ac:dyDescent="0.45">
      <c r="A10" s="5" t="s">
        <v>7</v>
      </c>
      <c r="B10" s="7">
        <f>IF(B9&lt;50,(CEILING(B9,1)*G10),50*G10)</f>
        <v>15.6</v>
      </c>
      <c r="C10" s="6" t="s">
        <v>20</v>
      </c>
      <c r="D10" s="38"/>
      <c r="E10" s="39" t="s">
        <v>9</v>
      </c>
      <c r="F10" s="38"/>
      <c r="G10" s="40">
        <v>0.6</v>
      </c>
      <c r="H10" s="4"/>
    </row>
    <row r="11" spans="1:8" ht="17.25" x14ac:dyDescent="0.45">
      <c r="A11" s="5" t="s">
        <v>10</v>
      </c>
      <c r="B11" s="7">
        <f>IF($B$9&lt;50,0,(IF($B$9&lt;90,(CEILING($B$9-50,1)*G11),40*G11)))</f>
        <v>0</v>
      </c>
      <c r="C11" s="6" t="s">
        <v>21</v>
      </c>
      <c r="D11" s="38"/>
      <c r="E11" s="39" t="s">
        <v>12</v>
      </c>
      <c r="F11" s="38"/>
      <c r="G11" s="40">
        <v>0.75</v>
      </c>
      <c r="H11" s="4"/>
    </row>
    <row r="12" spans="1:8" ht="17.25" x14ac:dyDescent="0.45">
      <c r="A12" s="5" t="s">
        <v>13</v>
      </c>
      <c r="B12" s="7">
        <f>IF($B$9&lt;90,0,(IF($B$9&lt;250,(CEILING($B$9-90,1)*G12),90*G12)))</f>
        <v>0</v>
      </c>
      <c r="C12" s="6" t="s">
        <v>22</v>
      </c>
      <c r="D12" s="38"/>
      <c r="E12" s="41" t="s">
        <v>15</v>
      </c>
      <c r="F12" s="38"/>
      <c r="G12" s="40">
        <v>1</v>
      </c>
      <c r="H12" s="4"/>
    </row>
    <row r="13" spans="1:8" ht="17.25" x14ac:dyDescent="0.45">
      <c r="A13" s="11"/>
      <c r="B13" s="16"/>
      <c r="C13" s="17"/>
      <c r="D13" s="4"/>
      <c r="E13" s="15"/>
      <c r="F13" s="2"/>
      <c r="G13" s="3"/>
      <c r="H13" s="4"/>
    </row>
    <row r="14" spans="1:8" ht="17.649999999999999" x14ac:dyDescent="0.5">
      <c r="A14" s="18" t="s">
        <v>3</v>
      </c>
      <c r="B14" s="19">
        <f>B4+B10+B11+B12</f>
        <v>34.6</v>
      </c>
      <c r="C14" s="20"/>
      <c r="D14" s="4"/>
      <c r="E14" s="15"/>
      <c r="F14" s="2"/>
      <c r="G14" s="3"/>
      <c r="H14" s="4"/>
    </row>
    <row r="15" spans="1:8" ht="17.649999999999999" x14ac:dyDescent="0.5">
      <c r="A15" s="21" t="s">
        <v>4</v>
      </c>
      <c r="B15" s="22">
        <f>B14-B4</f>
        <v>15.600000000000001</v>
      </c>
      <c r="C15" s="23"/>
      <c r="D15" s="4"/>
      <c r="E15" s="15"/>
      <c r="F15" s="2"/>
      <c r="G15" s="3"/>
      <c r="H15" s="4"/>
    </row>
    <row r="16" spans="1:8" x14ac:dyDescent="0.45">
      <c r="A16" s="4"/>
      <c r="B16" s="24"/>
      <c r="C16" s="4"/>
      <c r="D16" s="4"/>
      <c r="E16" s="15"/>
      <c r="F16" s="2"/>
      <c r="G16" s="3"/>
      <c r="H16" s="4"/>
    </row>
    <row r="17" spans="1:8" x14ac:dyDescent="0.45">
      <c r="A17" s="27"/>
      <c r="B17" s="9"/>
      <c r="C17" s="9"/>
      <c r="D17" s="4"/>
      <c r="E17" s="2"/>
      <c r="F17" s="2"/>
      <c r="G17" s="2"/>
      <c r="H17" s="4"/>
    </row>
    <row r="18" spans="1:8" ht="15.4" x14ac:dyDescent="0.45">
      <c r="A18" s="4"/>
      <c r="B18" s="24"/>
      <c r="C18" s="4"/>
      <c r="D18" s="4"/>
      <c r="E18" s="28" t="s">
        <v>16</v>
      </c>
      <c r="F18" s="25">
        <f>B3*12</f>
        <v>295.56</v>
      </c>
      <c r="G18" s="2"/>
      <c r="H18" s="4"/>
    </row>
    <row r="19" spans="1:8" ht="15.4" x14ac:dyDescent="0.45">
      <c r="A19" s="4"/>
      <c r="B19" s="24"/>
      <c r="C19" s="4"/>
      <c r="D19" s="4"/>
      <c r="E19" s="28" t="s">
        <v>17</v>
      </c>
      <c r="F19" s="25">
        <f>(B4*7)+(B14*5)</f>
        <v>306</v>
      </c>
      <c r="G19" s="2"/>
      <c r="H19" s="4"/>
    </row>
  </sheetData>
  <mergeCells count="2">
    <mergeCell ref="A1:C1"/>
    <mergeCell ref="E3:G3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1580E-61EB-4299-847B-EF2C9DF9E119}">
  <dimension ref="A1:H19"/>
  <sheetViews>
    <sheetView workbookViewId="0">
      <selection activeCell="B10" sqref="B10"/>
    </sheetView>
  </sheetViews>
  <sheetFormatPr defaultRowHeight="14.25" x14ac:dyDescent="0.45"/>
  <cols>
    <col min="1" max="1" width="53.59765625" bestFit="1" customWidth="1"/>
    <col min="2" max="2" width="18.73046875" bestFit="1" customWidth="1"/>
    <col min="3" max="3" width="30.73046875" bestFit="1" customWidth="1"/>
    <col min="6" max="6" width="14.265625" customWidth="1"/>
    <col min="7" max="7" width="9.59765625" bestFit="1" customWidth="1"/>
  </cols>
  <sheetData>
    <row r="1" spans="1:8" ht="22.5" x14ac:dyDescent="0.6">
      <c r="A1" s="42" t="s">
        <v>0</v>
      </c>
      <c r="B1" s="43"/>
      <c r="C1" s="44"/>
      <c r="D1" s="4"/>
      <c r="E1" s="4"/>
      <c r="F1" s="4"/>
      <c r="G1" s="4"/>
      <c r="H1" s="4"/>
    </row>
    <row r="2" spans="1:8" ht="17.25" x14ac:dyDescent="0.45">
      <c r="A2" s="5"/>
      <c r="B2" s="29"/>
      <c r="C2" s="6"/>
      <c r="D2" s="4"/>
      <c r="E2" s="35"/>
      <c r="F2" s="36"/>
      <c r="G2" s="37"/>
      <c r="H2" s="4"/>
    </row>
    <row r="3" spans="1:8" ht="17.25" x14ac:dyDescent="0.45">
      <c r="A3" s="5" t="s">
        <v>18</v>
      </c>
      <c r="B3" s="33">
        <v>32.299999999999997</v>
      </c>
      <c r="C3" s="6" t="s">
        <v>1</v>
      </c>
      <c r="D3" s="4"/>
      <c r="E3" s="45"/>
      <c r="F3" s="46"/>
      <c r="G3" s="46"/>
      <c r="H3" s="4"/>
    </row>
    <row r="4" spans="1:8" ht="17.25" x14ac:dyDescent="0.45">
      <c r="A4" s="5" t="s">
        <v>19</v>
      </c>
      <c r="B4" s="7">
        <v>19</v>
      </c>
      <c r="C4" s="6" t="s">
        <v>1</v>
      </c>
      <c r="D4" s="4"/>
      <c r="E4" s="9"/>
      <c r="F4" s="9"/>
      <c r="G4" s="4"/>
      <c r="H4" s="4"/>
    </row>
    <row r="5" spans="1:8" ht="17.25" x14ac:dyDescent="0.45">
      <c r="A5" s="5"/>
      <c r="B5" s="8"/>
      <c r="C5" s="6"/>
      <c r="D5" s="4"/>
      <c r="E5" s="4"/>
      <c r="F5" s="4"/>
      <c r="G5" s="4"/>
      <c r="H5" s="4"/>
    </row>
    <row r="6" spans="1:8" ht="17.649999999999999" x14ac:dyDescent="0.5">
      <c r="A6" s="31"/>
      <c r="B6" s="32"/>
      <c r="C6" s="10"/>
      <c r="D6" s="4"/>
      <c r="E6" s="4"/>
      <c r="F6" s="4"/>
      <c r="G6" s="4"/>
      <c r="H6" s="4"/>
    </row>
    <row r="7" spans="1:8" ht="17.649999999999999" x14ac:dyDescent="0.5">
      <c r="A7" s="11"/>
      <c r="B7" s="30"/>
      <c r="C7" s="12"/>
      <c r="D7" s="4"/>
      <c r="E7" s="4"/>
      <c r="F7" s="4"/>
      <c r="G7" s="4"/>
      <c r="H7" s="4"/>
    </row>
    <row r="8" spans="1:8" ht="17.649999999999999" x14ac:dyDescent="0.5">
      <c r="A8" s="13" t="s">
        <v>5</v>
      </c>
      <c r="B8" s="30"/>
      <c r="C8" s="12"/>
      <c r="D8" s="4"/>
      <c r="E8" s="4"/>
      <c r="F8" s="4"/>
      <c r="G8" s="4"/>
      <c r="H8" s="4"/>
    </row>
    <row r="9" spans="1:8" ht="17.649999999999999" x14ac:dyDescent="0.5">
      <c r="A9" s="14" t="s">
        <v>6</v>
      </c>
      <c r="B9" s="34">
        <v>60</v>
      </c>
      <c r="C9" s="6" t="s">
        <v>2</v>
      </c>
      <c r="D9" s="4"/>
      <c r="E9" s="4"/>
      <c r="F9" s="4"/>
      <c r="G9" s="4"/>
      <c r="H9" s="4"/>
    </row>
    <row r="10" spans="1:8" ht="17.25" x14ac:dyDescent="0.45">
      <c r="A10" s="5" t="s">
        <v>7</v>
      </c>
      <c r="B10" s="7">
        <f>IF(B9&lt;50,(CEILING(B9,1)*G10),50*G10)</f>
        <v>25</v>
      </c>
      <c r="C10" s="6" t="s">
        <v>8</v>
      </c>
      <c r="D10" s="4"/>
      <c r="E10" s="1" t="s">
        <v>9</v>
      </c>
      <c r="F10" s="2"/>
      <c r="G10" s="3">
        <v>0.5</v>
      </c>
      <c r="H10" s="4"/>
    </row>
    <row r="11" spans="1:8" ht="17.25" x14ac:dyDescent="0.45">
      <c r="A11" s="5" t="s">
        <v>10</v>
      </c>
      <c r="B11" s="7">
        <f>IF($B$9&lt;50,0,(IF($B$9&lt;90,(CEILING($B$9-50,1)*G11),40*G11)))</f>
        <v>6.5</v>
      </c>
      <c r="C11" s="6" t="s">
        <v>11</v>
      </c>
      <c r="D11" s="4"/>
      <c r="E11" s="1" t="s">
        <v>12</v>
      </c>
      <c r="F11" s="2"/>
      <c r="G11" s="3">
        <v>0.65</v>
      </c>
      <c r="H11" s="4"/>
    </row>
    <row r="12" spans="1:8" ht="17.25" x14ac:dyDescent="0.45">
      <c r="A12" s="5" t="s">
        <v>13</v>
      </c>
      <c r="B12" s="7">
        <f>IF($B$9&lt;90,0,(IF($B$9&lt;250,(CEILING($B$9-90,1)*G12),90*G12)))</f>
        <v>0</v>
      </c>
      <c r="C12" s="6" t="s">
        <v>14</v>
      </c>
      <c r="D12" s="4"/>
      <c r="E12" s="26" t="s">
        <v>15</v>
      </c>
      <c r="F12" s="2"/>
      <c r="G12" s="3">
        <v>0.9</v>
      </c>
      <c r="H12" s="4"/>
    </row>
    <row r="13" spans="1:8" ht="17.25" x14ac:dyDescent="0.45">
      <c r="A13" s="11"/>
      <c r="B13" s="16"/>
      <c r="C13" s="17"/>
      <c r="D13" s="4"/>
      <c r="E13" s="15"/>
      <c r="F13" s="2"/>
      <c r="G13" s="3"/>
      <c r="H13" s="4"/>
    </row>
    <row r="14" spans="1:8" ht="17.649999999999999" x14ac:dyDescent="0.5">
      <c r="A14" s="18" t="s">
        <v>3</v>
      </c>
      <c r="B14" s="19">
        <f>B4+B10+B11+B12</f>
        <v>50.5</v>
      </c>
      <c r="C14" s="20"/>
      <c r="D14" s="4"/>
      <c r="E14" s="15"/>
      <c r="F14" s="2"/>
      <c r="G14" s="3"/>
      <c r="H14" s="4"/>
    </row>
    <row r="15" spans="1:8" ht="17.649999999999999" x14ac:dyDescent="0.5">
      <c r="A15" s="21" t="s">
        <v>4</v>
      </c>
      <c r="B15" s="22">
        <f>B14-B4</f>
        <v>31.5</v>
      </c>
      <c r="C15" s="23"/>
      <c r="D15" s="4"/>
      <c r="E15" s="15"/>
      <c r="F15" s="2"/>
      <c r="G15" s="3"/>
      <c r="H15" s="4"/>
    </row>
    <row r="16" spans="1:8" x14ac:dyDescent="0.45">
      <c r="A16" s="4"/>
      <c r="B16" s="24"/>
      <c r="C16" s="4"/>
      <c r="D16" s="4"/>
      <c r="E16" s="15"/>
      <c r="F16" s="2"/>
      <c r="G16" s="3"/>
      <c r="H16" s="4"/>
    </row>
    <row r="17" spans="1:8" x14ac:dyDescent="0.45">
      <c r="A17" s="27"/>
      <c r="B17" s="9"/>
      <c r="C17" s="9"/>
      <c r="D17" s="4"/>
      <c r="E17" s="2"/>
      <c r="F17" s="2"/>
      <c r="G17" s="2"/>
      <c r="H17" s="4"/>
    </row>
    <row r="18" spans="1:8" ht="15.4" x14ac:dyDescent="0.45">
      <c r="A18" s="4"/>
      <c r="B18" s="24"/>
      <c r="C18" s="4"/>
      <c r="D18" s="4"/>
      <c r="E18" s="28" t="s">
        <v>16</v>
      </c>
      <c r="F18" s="25">
        <f>B3*12</f>
        <v>387.59999999999997</v>
      </c>
      <c r="G18" s="2"/>
      <c r="H18" s="4"/>
    </row>
    <row r="19" spans="1:8" ht="15.4" x14ac:dyDescent="0.45">
      <c r="A19" s="4"/>
      <c r="B19" s="24"/>
      <c r="C19" s="4"/>
      <c r="D19" s="4"/>
      <c r="E19" s="28" t="s">
        <v>17</v>
      </c>
      <c r="F19" s="25">
        <f>(B4*7)+(B14*5)</f>
        <v>385.5</v>
      </c>
      <c r="G19" s="2"/>
      <c r="H19" s="4"/>
    </row>
  </sheetData>
  <mergeCells count="2">
    <mergeCell ref="A1:C1"/>
    <mergeCell ref="E3:G3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359B4-BF74-40DD-B530-37537740600A}">
  <dimension ref="A1:H19"/>
  <sheetViews>
    <sheetView workbookViewId="0">
      <selection activeCell="F19" sqref="F19"/>
    </sheetView>
  </sheetViews>
  <sheetFormatPr defaultRowHeight="14.25" x14ac:dyDescent="0.45"/>
  <cols>
    <col min="1" max="1" width="53.59765625" bestFit="1" customWidth="1"/>
    <col min="2" max="2" width="18.73046875" bestFit="1" customWidth="1"/>
    <col min="3" max="3" width="30.73046875" bestFit="1" customWidth="1"/>
    <col min="6" max="6" width="14.265625" customWidth="1"/>
    <col min="7" max="7" width="9.59765625" bestFit="1" customWidth="1"/>
  </cols>
  <sheetData>
    <row r="1" spans="1:8" ht="22.5" x14ac:dyDescent="0.6">
      <c r="A1" s="42" t="s">
        <v>0</v>
      </c>
      <c r="B1" s="43"/>
      <c r="C1" s="44"/>
      <c r="D1" s="4"/>
      <c r="E1" s="4"/>
      <c r="F1" s="4"/>
      <c r="G1" s="4"/>
      <c r="H1" s="4"/>
    </row>
    <row r="2" spans="1:8" ht="17.25" x14ac:dyDescent="0.45">
      <c r="A2" s="5"/>
      <c r="B2" s="29"/>
      <c r="C2" s="6"/>
      <c r="D2" s="4"/>
      <c r="E2" s="35"/>
      <c r="F2" s="36"/>
      <c r="G2" s="37"/>
      <c r="H2" s="4"/>
    </row>
    <row r="3" spans="1:8" ht="17.25" x14ac:dyDescent="0.45">
      <c r="A3" s="5" t="s">
        <v>18</v>
      </c>
      <c r="B3" s="33">
        <v>38.46</v>
      </c>
      <c r="C3" s="6" t="s">
        <v>1</v>
      </c>
      <c r="D3" s="4"/>
      <c r="E3" s="45"/>
      <c r="F3" s="46"/>
      <c r="G3" s="46"/>
      <c r="H3" s="4"/>
    </row>
    <row r="4" spans="1:8" ht="17.25" x14ac:dyDescent="0.45">
      <c r="A4" s="5" t="s">
        <v>19</v>
      </c>
      <c r="B4" s="7">
        <v>19</v>
      </c>
      <c r="C4" s="6" t="s">
        <v>1</v>
      </c>
      <c r="D4" s="4"/>
      <c r="E4" s="9"/>
      <c r="F4" s="9"/>
      <c r="G4" s="4"/>
      <c r="H4" s="4"/>
    </row>
    <row r="5" spans="1:8" ht="17.25" x14ac:dyDescent="0.45">
      <c r="A5" s="5"/>
      <c r="B5" s="8"/>
      <c r="C5" s="6"/>
      <c r="D5" s="4"/>
      <c r="E5" s="4"/>
      <c r="F5" s="4"/>
      <c r="G5" s="4"/>
      <c r="H5" s="4"/>
    </row>
    <row r="6" spans="1:8" ht="17.649999999999999" x14ac:dyDescent="0.5">
      <c r="A6" s="31"/>
      <c r="B6" s="32"/>
      <c r="C6" s="10"/>
      <c r="D6" s="4"/>
      <c r="E6" s="4"/>
      <c r="F6" s="4"/>
      <c r="G6" s="4"/>
      <c r="H6" s="4"/>
    </row>
    <row r="7" spans="1:8" ht="17.649999999999999" x14ac:dyDescent="0.5">
      <c r="A7" s="11"/>
      <c r="B7" s="30"/>
      <c r="C7" s="12"/>
      <c r="D7" s="4"/>
      <c r="E7" s="4"/>
      <c r="F7" s="4"/>
      <c r="G7" s="4"/>
      <c r="H7" s="4"/>
    </row>
    <row r="8" spans="1:8" ht="17.649999999999999" x14ac:dyDescent="0.5">
      <c r="A8" s="13" t="s">
        <v>5</v>
      </c>
      <c r="B8" s="30"/>
      <c r="C8" s="12"/>
      <c r="D8" s="4"/>
      <c r="E8" s="4"/>
      <c r="F8" s="4"/>
      <c r="G8" s="4"/>
      <c r="H8" s="4"/>
    </row>
    <row r="9" spans="1:8" ht="17.649999999999999" x14ac:dyDescent="0.5">
      <c r="A9" s="14" t="s">
        <v>6</v>
      </c>
      <c r="B9" s="34">
        <v>83</v>
      </c>
      <c r="C9" s="6" t="s">
        <v>2</v>
      </c>
      <c r="D9" s="4"/>
      <c r="E9" s="4"/>
      <c r="F9" s="4"/>
      <c r="G9" s="4"/>
      <c r="H9" s="4"/>
    </row>
    <row r="10" spans="1:8" ht="17.25" x14ac:dyDescent="0.45">
      <c r="A10" s="5" t="s">
        <v>7</v>
      </c>
      <c r="B10" s="7">
        <f>IF(B9&lt;50,(CEILING(B9,1)*G10),50*G10)</f>
        <v>25</v>
      </c>
      <c r="C10" s="6" t="s">
        <v>8</v>
      </c>
      <c r="D10" s="4"/>
      <c r="E10" s="1" t="s">
        <v>9</v>
      </c>
      <c r="F10" s="2"/>
      <c r="G10" s="3">
        <v>0.5</v>
      </c>
      <c r="H10" s="4"/>
    </row>
    <row r="11" spans="1:8" ht="17.25" x14ac:dyDescent="0.45">
      <c r="A11" s="5" t="s">
        <v>10</v>
      </c>
      <c r="B11" s="7">
        <f>IF($B$9&lt;50,0,(IF($B$9&lt;90,(CEILING($B$9-50,1)*G11),40*G11)))</f>
        <v>21.45</v>
      </c>
      <c r="C11" s="6" t="s">
        <v>11</v>
      </c>
      <c r="D11" s="4"/>
      <c r="E11" s="1" t="s">
        <v>12</v>
      </c>
      <c r="F11" s="2"/>
      <c r="G11" s="3">
        <v>0.65</v>
      </c>
      <c r="H11" s="4"/>
    </row>
    <row r="12" spans="1:8" ht="17.25" x14ac:dyDescent="0.45">
      <c r="A12" s="5" t="s">
        <v>13</v>
      </c>
      <c r="B12" s="7">
        <f>IF($B$9&lt;90,0,(IF($B$9&lt;250,(CEILING($B$9-90,1)*G12),90*G12)))</f>
        <v>0</v>
      </c>
      <c r="C12" s="6" t="s">
        <v>14</v>
      </c>
      <c r="D12" s="4"/>
      <c r="E12" s="26" t="s">
        <v>15</v>
      </c>
      <c r="F12" s="2"/>
      <c r="G12" s="3">
        <v>0.9</v>
      </c>
      <c r="H12" s="4"/>
    </row>
    <row r="13" spans="1:8" ht="17.25" x14ac:dyDescent="0.45">
      <c r="A13" s="11"/>
      <c r="B13" s="16"/>
      <c r="C13" s="17"/>
      <c r="D13" s="4"/>
      <c r="E13" s="15"/>
      <c r="F13" s="2"/>
      <c r="G13" s="3"/>
      <c r="H13" s="4"/>
    </row>
    <row r="14" spans="1:8" ht="17.649999999999999" x14ac:dyDescent="0.5">
      <c r="A14" s="18" t="s">
        <v>3</v>
      </c>
      <c r="B14" s="19">
        <f>B4+B10+B11+B12</f>
        <v>65.45</v>
      </c>
      <c r="C14" s="20"/>
      <c r="D14" s="4"/>
      <c r="E14" s="15"/>
      <c r="F14" s="2"/>
      <c r="G14" s="3"/>
      <c r="H14" s="4"/>
    </row>
    <row r="15" spans="1:8" ht="17.649999999999999" x14ac:dyDescent="0.5">
      <c r="A15" s="21" t="s">
        <v>4</v>
      </c>
      <c r="B15" s="22">
        <f>B14-B4</f>
        <v>46.45</v>
      </c>
      <c r="C15" s="23"/>
      <c r="D15" s="4"/>
      <c r="E15" s="15"/>
      <c r="F15" s="2"/>
      <c r="G15" s="3"/>
      <c r="H15" s="4"/>
    </row>
    <row r="16" spans="1:8" x14ac:dyDescent="0.45">
      <c r="A16" s="4"/>
      <c r="B16" s="24"/>
      <c r="C16" s="4"/>
      <c r="D16" s="4"/>
      <c r="E16" s="15"/>
      <c r="F16" s="2"/>
      <c r="G16" s="3"/>
      <c r="H16" s="4"/>
    </row>
    <row r="17" spans="1:8" x14ac:dyDescent="0.45">
      <c r="A17" s="27"/>
      <c r="B17" s="9"/>
      <c r="C17" s="9"/>
      <c r="D17" s="4"/>
      <c r="E17" s="2"/>
      <c r="F17" s="2"/>
      <c r="G17" s="2"/>
      <c r="H17" s="4"/>
    </row>
    <row r="18" spans="1:8" ht="15.4" x14ac:dyDescent="0.45">
      <c r="A18" s="4"/>
      <c r="B18" s="24"/>
      <c r="C18" s="4"/>
      <c r="D18" s="4"/>
      <c r="E18" s="28" t="s">
        <v>16</v>
      </c>
      <c r="F18" s="25">
        <f>B3*12</f>
        <v>461.52</v>
      </c>
      <c r="G18" s="2"/>
      <c r="H18" s="4"/>
    </row>
    <row r="19" spans="1:8" ht="15.4" x14ac:dyDescent="0.45">
      <c r="A19" s="4"/>
      <c r="B19" s="24"/>
      <c r="C19" s="4"/>
      <c r="D19" s="4"/>
      <c r="E19" s="28" t="s">
        <v>17</v>
      </c>
      <c r="F19" s="25">
        <f>(B4*7)+(B14*5)</f>
        <v>460.25</v>
      </c>
      <c r="G19" s="2"/>
      <c r="H19" s="4"/>
    </row>
  </sheetData>
  <mergeCells count="2">
    <mergeCell ref="A1:C1"/>
    <mergeCell ref="E3:G3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CC70C-EF64-49A1-B277-6A0353C9437D}">
  <dimension ref="A1:H19"/>
  <sheetViews>
    <sheetView workbookViewId="0">
      <selection activeCell="B10" sqref="B10"/>
    </sheetView>
  </sheetViews>
  <sheetFormatPr defaultRowHeight="14.25" x14ac:dyDescent="0.45"/>
  <cols>
    <col min="1" max="1" width="53.59765625" bestFit="1" customWidth="1"/>
    <col min="2" max="2" width="18.73046875" bestFit="1" customWidth="1"/>
    <col min="3" max="3" width="30.73046875" bestFit="1" customWidth="1"/>
    <col min="6" max="6" width="14.265625" customWidth="1"/>
    <col min="7" max="7" width="9.59765625" bestFit="1" customWidth="1"/>
  </cols>
  <sheetData>
    <row r="1" spans="1:8" ht="22.5" x14ac:dyDescent="0.6">
      <c r="A1" s="42" t="s">
        <v>0</v>
      </c>
      <c r="B1" s="43"/>
      <c r="C1" s="44"/>
      <c r="D1" s="4"/>
      <c r="E1" s="4"/>
      <c r="F1" s="4"/>
      <c r="G1" s="4"/>
      <c r="H1" s="4"/>
    </row>
    <row r="2" spans="1:8" ht="17.25" x14ac:dyDescent="0.45">
      <c r="A2" s="5"/>
      <c r="B2" s="29"/>
      <c r="C2" s="6"/>
      <c r="D2" s="4"/>
      <c r="E2" s="35"/>
      <c r="F2" s="36"/>
      <c r="G2" s="37"/>
      <c r="H2" s="4"/>
    </row>
    <row r="3" spans="1:8" ht="17.25" x14ac:dyDescent="0.45">
      <c r="A3" s="5" t="s">
        <v>18</v>
      </c>
      <c r="B3" s="33">
        <v>40.96</v>
      </c>
      <c r="C3" s="6" t="s">
        <v>1</v>
      </c>
      <c r="D3" s="4"/>
      <c r="E3" s="45"/>
      <c r="F3" s="46"/>
      <c r="G3" s="46"/>
      <c r="H3" s="4"/>
    </row>
    <row r="4" spans="1:8" ht="17.25" x14ac:dyDescent="0.45">
      <c r="A4" s="5" t="s">
        <v>19</v>
      </c>
      <c r="B4" s="7">
        <v>19</v>
      </c>
      <c r="C4" s="6" t="s">
        <v>1</v>
      </c>
      <c r="D4" s="4"/>
      <c r="E4" s="9"/>
      <c r="F4" s="9"/>
      <c r="G4" s="4"/>
      <c r="H4" s="4"/>
    </row>
    <row r="5" spans="1:8" ht="17.25" x14ac:dyDescent="0.45">
      <c r="A5" s="5"/>
      <c r="B5" s="8"/>
      <c r="C5" s="6"/>
      <c r="D5" s="4"/>
      <c r="E5" s="4"/>
      <c r="F5" s="4"/>
      <c r="G5" s="4"/>
      <c r="H5" s="4"/>
    </row>
    <row r="6" spans="1:8" ht="17.649999999999999" x14ac:dyDescent="0.5">
      <c r="A6" s="31"/>
      <c r="B6" s="32"/>
      <c r="C6" s="10"/>
      <c r="D6" s="4"/>
      <c r="E6" s="4"/>
      <c r="F6" s="4"/>
      <c r="G6" s="4"/>
      <c r="H6" s="4"/>
    </row>
    <row r="7" spans="1:8" ht="17.649999999999999" x14ac:dyDescent="0.5">
      <c r="A7" s="11"/>
      <c r="B7" s="30"/>
      <c r="C7" s="12"/>
      <c r="D7" s="4"/>
      <c r="E7" s="4"/>
      <c r="F7" s="4"/>
      <c r="G7" s="4"/>
      <c r="H7" s="4"/>
    </row>
    <row r="8" spans="1:8" ht="17.649999999999999" x14ac:dyDescent="0.5">
      <c r="A8" s="13" t="s">
        <v>5</v>
      </c>
      <c r="B8" s="30"/>
      <c r="C8" s="12"/>
      <c r="D8" s="4"/>
      <c r="E8" s="4"/>
      <c r="F8" s="4"/>
      <c r="G8" s="4"/>
      <c r="H8" s="4"/>
    </row>
    <row r="9" spans="1:8" ht="17.649999999999999" x14ac:dyDescent="0.5">
      <c r="A9" s="14" t="s">
        <v>6</v>
      </c>
      <c r="B9" s="34">
        <v>91</v>
      </c>
      <c r="C9" s="6" t="s">
        <v>2</v>
      </c>
      <c r="D9" s="4"/>
      <c r="E9" s="4"/>
      <c r="F9" s="4"/>
      <c r="G9" s="4"/>
      <c r="H9" s="4"/>
    </row>
    <row r="10" spans="1:8" ht="17.25" x14ac:dyDescent="0.45">
      <c r="A10" s="5" t="s">
        <v>7</v>
      </c>
      <c r="B10" s="7">
        <f>IF(B9&lt;50,(CEILING(B9,1)*G10),50*G10)</f>
        <v>25</v>
      </c>
      <c r="C10" s="6" t="s">
        <v>8</v>
      </c>
      <c r="D10" s="4"/>
      <c r="E10" s="1" t="s">
        <v>9</v>
      </c>
      <c r="F10" s="2"/>
      <c r="G10" s="3">
        <v>0.5</v>
      </c>
      <c r="H10" s="4"/>
    </row>
    <row r="11" spans="1:8" ht="17.25" x14ac:dyDescent="0.45">
      <c r="A11" s="5" t="s">
        <v>10</v>
      </c>
      <c r="B11" s="7">
        <f>IF($B$9&lt;50,0,(IF($B$9&lt;90,(CEILING($B$9-50,1)*G11),40*G11)))</f>
        <v>26</v>
      </c>
      <c r="C11" s="6" t="s">
        <v>11</v>
      </c>
      <c r="D11" s="4"/>
      <c r="E11" s="1" t="s">
        <v>12</v>
      </c>
      <c r="F11" s="2"/>
      <c r="G11" s="3">
        <v>0.65</v>
      </c>
      <c r="H11" s="4"/>
    </row>
    <row r="12" spans="1:8" ht="17.25" x14ac:dyDescent="0.45">
      <c r="A12" s="5" t="s">
        <v>13</v>
      </c>
      <c r="B12" s="7">
        <f>IF($B$9&lt;90,0,(IF($B$9&lt;250,(CEILING($B$9-90,1)*G12),90*G12)))</f>
        <v>0.9</v>
      </c>
      <c r="C12" s="6" t="s">
        <v>14</v>
      </c>
      <c r="D12" s="4"/>
      <c r="E12" s="26" t="s">
        <v>15</v>
      </c>
      <c r="F12" s="2"/>
      <c r="G12" s="3">
        <v>0.9</v>
      </c>
      <c r="H12" s="4"/>
    </row>
    <row r="13" spans="1:8" ht="17.25" x14ac:dyDescent="0.45">
      <c r="A13" s="11"/>
      <c r="B13" s="16"/>
      <c r="C13" s="17"/>
      <c r="D13" s="4"/>
      <c r="E13" s="15"/>
      <c r="F13" s="2"/>
      <c r="G13" s="3"/>
      <c r="H13" s="4"/>
    </row>
    <row r="14" spans="1:8" ht="17.649999999999999" x14ac:dyDescent="0.5">
      <c r="A14" s="18" t="s">
        <v>3</v>
      </c>
      <c r="B14" s="19">
        <f>B4+B10+B11+B12</f>
        <v>70.900000000000006</v>
      </c>
      <c r="C14" s="20"/>
      <c r="D14" s="4"/>
      <c r="E14" s="15"/>
      <c r="F14" s="2"/>
      <c r="G14" s="3"/>
      <c r="H14" s="4"/>
    </row>
    <row r="15" spans="1:8" ht="17.649999999999999" x14ac:dyDescent="0.5">
      <c r="A15" s="21" t="s">
        <v>4</v>
      </c>
      <c r="B15" s="22">
        <f>B14-B4</f>
        <v>51.900000000000006</v>
      </c>
      <c r="C15" s="23"/>
      <c r="D15" s="4"/>
      <c r="E15" s="15"/>
      <c r="F15" s="2"/>
      <c r="G15" s="3"/>
      <c r="H15" s="4"/>
    </row>
    <row r="16" spans="1:8" x14ac:dyDescent="0.45">
      <c r="A16" s="4"/>
      <c r="B16" s="24"/>
      <c r="C16" s="4"/>
      <c r="D16" s="4"/>
      <c r="E16" s="15"/>
      <c r="F16" s="2"/>
      <c r="G16" s="3"/>
      <c r="H16" s="4"/>
    </row>
    <row r="17" spans="1:8" x14ac:dyDescent="0.45">
      <c r="A17" s="27"/>
      <c r="B17" s="9"/>
      <c r="C17" s="9"/>
      <c r="D17" s="4"/>
      <c r="E17" s="2"/>
      <c r="F17" s="2"/>
      <c r="G17" s="2"/>
      <c r="H17" s="4"/>
    </row>
    <row r="18" spans="1:8" ht="15.4" x14ac:dyDescent="0.45">
      <c r="A18" s="4"/>
      <c r="B18" s="24"/>
      <c r="C18" s="4"/>
      <c r="D18" s="4"/>
      <c r="E18" s="28" t="s">
        <v>16</v>
      </c>
      <c r="F18" s="25">
        <f>B3*12</f>
        <v>491.52</v>
      </c>
      <c r="G18" s="2"/>
      <c r="H18" s="4"/>
    </row>
    <row r="19" spans="1:8" ht="15.4" x14ac:dyDescent="0.45">
      <c r="A19" s="4"/>
      <c r="B19" s="24"/>
      <c r="C19" s="4"/>
      <c r="D19" s="4"/>
      <c r="E19" s="28" t="s">
        <v>17</v>
      </c>
      <c r="F19" s="25">
        <f>(B4*7)+(B14*5)</f>
        <v>487.5</v>
      </c>
      <c r="G19" s="2"/>
      <c r="H19" s="4"/>
    </row>
  </sheetData>
  <mergeCells count="2">
    <mergeCell ref="A1:C1"/>
    <mergeCell ref="E3:G3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Payson Fee for Everyone</vt:lpstr>
      <vt:lpstr>Compare .5 acre Lots</vt:lpstr>
      <vt:lpstr>Compare .75 acre Lots</vt:lpstr>
      <vt:lpstr>Compare Over 1 acre Lots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Jockmunsen</dc:creator>
  <cp:lastModifiedBy>Travis Jockumsen</cp:lastModifiedBy>
  <dcterms:created xsi:type="dcterms:W3CDTF">2020-10-22T13:49:09Z</dcterms:created>
  <dcterms:modified xsi:type="dcterms:W3CDTF">2022-04-27T23:29:35Z</dcterms:modified>
</cp:coreProperties>
</file>